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 Rodriguez\Desktop\COMUNIDAD KURU\correo\CONVENIO KURU-BERACA 2017\"/>
    </mc:Choice>
  </mc:AlternateContent>
  <bookViews>
    <workbookView xWindow="0" yWindow="0" windowWidth="28800" windowHeight="1302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Hoja1!$A$2:$G$68</definedName>
  </definedNames>
  <calcPr calcId="152511"/>
</workbook>
</file>

<file path=xl/calcChain.xml><?xml version="1.0" encoding="utf-8"?>
<calcChain xmlns="http://schemas.openxmlformats.org/spreadsheetml/2006/main">
  <c r="G79" i="1" l="1"/>
  <c r="F68" i="1" l="1"/>
  <c r="G68" i="1" s="1"/>
  <c r="E67" i="1"/>
  <c r="F67" i="1" s="1"/>
  <c r="G67" i="1" s="1"/>
  <c r="E66" i="1"/>
  <c r="E65" i="1"/>
  <c r="F65" i="1" s="1"/>
  <c r="G65" i="1" s="1"/>
  <c r="E64" i="1"/>
  <c r="F64" i="1" s="1"/>
  <c r="G64" i="1" s="1"/>
  <c r="E63" i="1"/>
  <c r="F63" i="1" s="1"/>
  <c r="G63" i="1" l="1"/>
  <c r="F66" i="1"/>
  <c r="E61" i="1"/>
  <c r="E31" i="1"/>
  <c r="F31" i="1" s="1"/>
  <c r="E18" i="1"/>
  <c r="F18" i="1" s="1"/>
  <c r="E17" i="1"/>
  <c r="F17" i="1" s="1"/>
  <c r="E16" i="1"/>
  <c r="F16" i="1" s="1"/>
  <c r="E15" i="1"/>
  <c r="F15" i="1" s="1"/>
  <c r="G16" i="1" l="1"/>
  <c r="G17" i="1"/>
  <c r="G66" i="1"/>
  <c r="G18" i="1"/>
  <c r="G15" i="1"/>
  <c r="G31" i="1"/>
  <c r="E62" i="1"/>
  <c r="F61" i="1"/>
  <c r="G61" i="1" s="1"/>
  <c r="E60" i="1"/>
  <c r="F60" i="1" l="1"/>
  <c r="G60" i="1" s="1"/>
  <c r="F62" i="1"/>
  <c r="G62" i="1" s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0" i="1"/>
  <c r="E29" i="1"/>
  <c r="E28" i="1"/>
  <c r="E27" i="1"/>
  <c r="E26" i="1"/>
  <c r="E25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" i="1"/>
  <c r="E6" i="1"/>
  <c r="E5" i="1"/>
  <c r="E4" i="1"/>
  <c r="E3" i="1"/>
  <c r="E71" i="1" l="1"/>
  <c r="F5" i="1"/>
  <c r="G5" i="1" s="1"/>
  <c r="F9" i="1"/>
  <c r="G9" i="1" s="1"/>
  <c r="F13" i="1"/>
  <c r="G13" i="1" s="1"/>
  <c r="F21" i="1"/>
  <c r="G21" i="1" s="1"/>
  <c r="F25" i="1"/>
  <c r="G25" i="1" s="1"/>
  <c r="F29" i="1"/>
  <c r="G29" i="1" s="1"/>
  <c r="F34" i="1"/>
  <c r="G34" i="1" s="1"/>
  <c r="F38" i="1"/>
  <c r="G38" i="1" s="1"/>
  <c r="F42" i="1"/>
  <c r="G42" i="1" s="1"/>
  <c r="F46" i="1"/>
  <c r="G46" i="1" s="1"/>
  <c r="F50" i="1"/>
  <c r="G50" i="1" s="1"/>
  <c r="F54" i="1"/>
  <c r="G54" i="1" s="1"/>
  <c r="F58" i="1"/>
  <c r="G58" i="1" s="1"/>
  <c r="F6" i="1"/>
  <c r="G6" i="1" s="1"/>
  <c r="F10" i="1"/>
  <c r="G10" i="1" s="1"/>
  <c r="F14" i="1"/>
  <c r="G14" i="1" s="1"/>
  <c r="F22" i="1"/>
  <c r="G22" i="1" s="1"/>
  <c r="F26" i="1"/>
  <c r="G26" i="1" s="1"/>
  <c r="F30" i="1"/>
  <c r="G30" i="1" s="1"/>
  <c r="F35" i="1"/>
  <c r="G35" i="1" s="1"/>
  <c r="F39" i="1"/>
  <c r="G39" i="1" s="1"/>
  <c r="F43" i="1"/>
  <c r="G43" i="1" s="1"/>
  <c r="F47" i="1"/>
  <c r="G47" i="1" s="1"/>
  <c r="F51" i="1"/>
  <c r="G51" i="1" s="1"/>
  <c r="F55" i="1"/>
  <c r="G55" i="1" s="1"/>
  <c r="F59" i="1"/>
  <c r="G59" i="1" s="1"/>
  <c r="F3" i="1"/>
  <c r="G3" i="1" s="1"/>
  <c r="F7" i="1"/>
  <c r="G7" i="1" s="1"/>
  <c r="F11" i="1"/>
  <c r="G11" i="1" s="1"/>
  <c r="F19" i="1"/>
  <c r="G19" i="1" s="1"/>
  <c r="F23" i="1"/>
  <c r="G23" i="1" s="1"/>
  <c r="F27" i="1"/>
  <c r="G27" i="1" s="1"/>
  <c r="F32" i="1"/>
  <c r="G32" i="1" s="1"/>
  <c r="F36" i="1"/>
  <c r="G36" i="1" s="1"/>
  <c r="F40" i="1"/>
  <c r="G40" i="1" s="1"/>
  <c r="F44" i="1"/>
  <c r="G44" i="1" s="1"/>
  <c r="F48" i="1"/>
  <c r="G48" i="1" s="1"/>
  <c r="F52" i="1"/>
  <c r="G52" i="1" s="1"/>
  <c r="F56" i="1"/>
  <c r="G56" i="1" s="1"/>
  <c r="F4" i="1"/>
  <c r="G4" i="1" s="1"/>
  <c r="F8" i="1"/>
  <c r="G8" i="1" s="1"/>
  <c r="F12" i="1"/>
  <c r="G12" i="1" s="1"/>
  <c r="F20" i="1"/>
  <c r="G20" i="1" s="1"/>
  <c r="F24" i="1"/>
  <c r="G24" i="1" s="1"/>
  <c r="F28" i="1"/>
  <c r="G28" i="1" s="1"/>
  <c r="F33" i="1"/>
  <c r="G33" i="1" s="1"/>
  <c r="F37" i="1"/>
  <c r="G37" i="1" s="1"/>
  <c r="F41" i="1"/>
  <c r="G41" i="1" s="1"/>
  <c r="F45" i="1"/>
  <c r="G45" i="1" s="1"/>
  <c r="F49" i="1"/>
  <c r="G49" i="1" s="1"/>
  <c r="F53" i="1"/>
  <c r="G53" i="1" s="1"/>
  <c r="F57" i="1"/>
  <c r="G57" i="1" s="1"/>
  <c r="G71" i="1" l="1"/>
  <c r="F71" i="1"/>
</calcChain>
</file>

<file path=xl/sharedStrings.xml><?xml version="1.0" encoding="utf-8"?>
<sst xmlns="http://schemas.openxmlformats.org/spreadsheetml/2006/main" count="148" uniqueCount="81">
  <si>
    <t>Articulo</t>
  </si>
  <si>
    <t>Cantidad</t>
  </si>
  <si>
    <t>Costo Unitario</t>
  </si>
  <si>
    <t>Costo Total</t>
  </si>
  <si>
    <t>Tanque Grande Septico</t>
  </si>
  <si>
    <t>lavatorios</t>
  </si>
  <si>
    <t>toma corriente</t>
  </si>
  <si>
    <t>Lampara grande Floresente</t>
  </si>
  <si>
    <t>cajas cuadradas electricas</t>
  </si>
  <si>
    <t>apagador</t>
  </si>
  <si>
    <t>caja brequer grande</t>
  </si>
  <si>
    <t>brequer 220</t>
  </si>
  <si>
    <t>brequer 110</t>
  </si>
  <si>
    <t>Caja brequer control ingreso</t>
  </si>
  <si>
    <t>Varrrilla 1/2 construccion</t>
  </si>
  <si>
    <t>Arena / 4 metros</t>
  </si>
  <si>
    <t>tovo 1/2 electrico 90 mt</t>
  </si>
  <si>
    <t>tape electricista grande</t>
  </si>
  <si>
    <t>Plafones</t>
  </si>
  <si>
    <t>TOTAL</t>
  </si>
  <si>
    <t>caja cable blanco 12</t>
  </si>
  <si>
    <t>caja cable negro 12</t>
  </si>
  <si>
    <t>caja cable rojo 12</t>
  </si>
  <si>
    <t>caja cable verde 12</t>
  </si>
  <si>
    <t>Cemento sacos</t>
  </si>
  <si>
    <t xml:space="preserve">Canoa PVC lisa </t>
  </si>
  <si>
    <t>Boquilla lisa redonda 3 canoa pvc</t>
  </si>
  <si>
    <t>Tapas pvc para canoa lisa par</t>
  </si>
  <si>
    <t>Soporte interno canoa lisa pvc</t>
  </si>
  <si>
    <t>Tubo pvc 4</t>
  </si>
  <si>
    <t>Cerradura llave</t>
  </si>
  <si>
    <t>Bondex plus porcelanato 25k</t>
  </si>
  <si>
    <t>cumbrera hg 18</t>
  </si>
  <si>
    <t>Ceramica  tzlam 55x55</t>
  </si>
  <si>
    <t>Block 12 x 40 pci clase a</t>
  </si>
  <si>
    <t>Fregadero cocina inox inasa 50x1.50</t>
  </si>
  <si>
    <t>Pegamento pvc</t>
  </si>
  <si>
    <t>Lamina Zing  28x12</t>
  </si>
  <si>
    <t>Pedestal</t>
  </si>
  <si>
    <t>Lasminas zing 28'61</t>
  </si>
  <si>
    <t>Soldadura  Hilco</t>
  </si>
  <si>
    <t>Tubo estructural 4x4</t>
  </si>
  <si>
    <t>Perling 2x3x3/32</t>
  </si>
  <si>
    <t xml:space="preserve">Piedra Cuartilla </t>
  </si>
  <si>
    <t>Piedra Bruta</t>
  </si>
  <si>
    <t>Lamina Gypsum 1.22x2.44x12mm</t>
  </si>
  <si>
    <t>Anticorrosivo poliuretano rojo cubeta</t>
  </si>
  <si>
    <t>puerta 95x2,10</t>
  </si>
  <si>
    <t>Tapa ciega cuadrada</t>
  </si>
  <si>
    <t>Union conduita 1/2</t>
  </si>
  <si>
    <t xml:space="preserve">Inodoro Blanco </t>
  </si>
  <si>
    <t>Tubo pvc guresa 1/2</t>
  </si>
  <si>
    <t>Tubo pvc sanitario 4</t>
  </si>
  <si>
    <t>Union PVC Canoa</t>
  </si>
  <si>
    <t>Union pvc 1/2</t>
  </si>
  <si>
    <t>Union Conduit 1/2</t>
  </si>
  <si>
    <t>Varilla coper weld</t>
  </si>
  <si>
    <t>Lamina zinc 26 Blanca Ondulada</t>
  </si>
  <si>
    <t>Cunetas de 12</t>
  </si>
  <si>
    <t>llave de paso 3</t>
  </si>
  <si>
    <t>llave  control escuadra 1/2</t>
  </si>
  <si>
    <t>Tubo abasto metal 1/2 fregadero</t>
  </si>
  <si>
    <t>Cable thjhn 6 awg rojo</t>
  </si>
  <si>
    <t>Cable thjhn 6 awg negro</t>
  </si>
  <si>
    <t>Cable thjhn 6 awg blanco</t>
  </si>
  <si>
    <t>Material</t>
  </si>
  <si>
    <t>Electrico</t>
  </si>
  <si>
    <t>Mineral</t>
  </si>
  <si>
    <t>Plastico</t>
  </si>
  <si>
    <t>Otros</t>
  </si>
  <si>
    <t>Metalicos</t>
  </si>
  <si>
    <t>Madera</t>
  </si>
  <si>
    <t>IV</t>
  </si>
  <si>
    <t>Tubo hg redondo para maya 338mm</t>
  </si>
  <si>
    <t>Maya ciclon 10 en 2.5</t>
  </si>
  <si>
    <t>Soldadulra Electrica</t>
  </si>
  <si>
    <t>Block 12x20x40</t>
  </si>
  <si>
    <t xml:space="preserve">Thinner Corriente galon </t>
  </si>
  <si>
    <t>Pintura lanco rust aluminio gl</t>
  </si>
  <si>
    <t>Total</t>
  </si>
  <si>
    <t>EDIFICIO GIMNASIO KURU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</si>
</sst>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.00_-;\-* #,##0.00_-;_-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43" fontId="0" fillId="0" borderId="1" xfId="0" applyNumberFormat="1" applyBorder="1"/>
    <xf numFmtId="165" fontId="0" fillId="0" borderId="1" xfId="3" applyNumberFormat="1" applyFont="1" applyBorder="1"/>
    <xf numFmtId="165" fontId="0" fillId="0" borderId="0" xfId="3" applyNumberFormat="1" applyFont="1"/>
    <xf numFmtId="165" fontId="2" fillId="0" borderId="1" xfId="3" applyNumberFormat="1" applyFont="1" applyBorder="1" applyAlignment="1">
      <alignment horizontal="center"/>
    </xf>
    <xf numFmtId="164" fontId="0" fillId="0" borderId="0" xfId="1" applyNumberFormat="1" applyFont="1"/>
    <xf numFmtId="164" fontId="2" fillId="0" borderId="1" xfId="1" applyNumberFormat="1" applyFont="1" applyBorder="1" applyAlignment="1">
      <alignment horizontal="center"/>
    </xf>
    <xf numFmtId="164" fontId="0" fillId="0" borderId="1" xfId="1" applyNumberFormat="1" applyFont="1" applyBorder="1"/>
    <xf numFmtId="165" fontId="0" fillId="0" borderId="2" xfId="3" applyNumberFormat="1" applyFont="1" applyBorder="1"/>
    <xf numFmtId="164" fontId="0" fillId="0" borderId="2" xfId="1" applyNumberFormat="1" applyFont="1" applyBorder="1"/>
    <xf numFmtId="43" fontId="0" fillId="0" borderId="2" xfId="0" applyNumberFormat="1" applyBorder="1"/>
    <xf numFmtId="165" fontId="4" fillId="0" borderId="1" xfId="3" applyNumberFormat="1" applyFont="1" applyBorder="1"/>
    <xf numFmtId="164" fontId="5" fillId="0" borderId="1" xfId="0" applyNumberFormat="1" applyFont="1" applyBorder="1"/>
    <xf numFmtId="164" fontId="0" fillId="0" borderId="1" xfId="0" applyNumberFormat="1" applyBorder="1"/>
    <xf numFmtId="164" fontId="1" fillId="0" borderId="1" xfId="1" applyNumberFormat="1" applyFont="1" applyFill="1" applyBorder="1" applyAlignment="1">
      <alignment horizontal="center"/>
    </xf>
    <xf numFmtId="43" fontId="1" fillId="0" borderId="1" xfId="0" applyNumberFormat="1" applyFont="1" applyBorder="1"/>
    <xf numFmtId="0" fontId="0" fillId="0" borderId="1" xfId="0" applyBorder="1"/>
    <xf numFmtId="164" fontId="0" fillId="0" borderId="1" xfId="1" applyFont="1" applyBorder="1"/>
    <xf numFmtId="164" fontId="0" fillId="0" borderId="0" xfId="1" applyFont="1" applyFill="1" applyBorder="1"/>
    <xf numFmtId="0" fontId="0" fillId="2" borderId="1" xfId="0" applyFill="1" applyBorder="1"/>
    <xf numFmtId="164" fontId="0" fillId="2" borderId="1" xfId="1" applyFont="1" applyFill="1" applyBorder="1"/>
    <xf numFmtId="0" fontId="3" fillId="0" borderId="3" xfId="2" applyBorder="1" applyAlignment="1">
      <alignment horizontal="center" wrapText="1"/>
    </xf>
  </cellXfs>
  <cellStyles count="4">
    <cellStyle name="Hipervínculo" xfId="2" builtinId="8"/>
    <cellStyle name="Millares" xfId="1" builtinId="3"/>
    <cellStyle name="Millares [0]" xfId="3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zoomScale="110" zoomScaleNormal="110" workbookViewId="0">
      <selection activeCell="G85" sqref="G85"/>
    </sheetView>
  </sheetViews>
  <sheetFormatPr baseColWidth="10" defaultRowHeight="15" x14ac:dyDescent="0.25"/>
  <cols>
    <col min="1" max="1" width="29.5703125" style="1" customWidth="1"/>
    <col min="2" max="2" width="10.28515625" style="1" customWidth="1"/>
    <col min="3" max="3" width="8.5703125" style="2" customWidth="1"/>
    <col min="4" max="4" width="12.7109375" style="14" customWidth="1"/>
    <col min="5" max="5" width="15.5703125" style="16" customWidth="1"/>
    <col min="6" max="6" width="13.85546875" customWidth="1"/>
    <col min="7" max="7" width="19.42578125" customWidth="1"/>
  </cols>
  <sheetData>
    <row r="1" spans="1:7" x14ac:dyDescent="0.25">
      <c r="A1" s="32" t="s">
        <v>80</v>
      </c>
      <c r="B1" s="32"/>
      <c r="C1" s="32"/>
      <c r="D1" s="32"/>
      <c r="E1" s="32"/>
      <c r="F1" s="32"/>
      <c r="G1" s="32"/>
    </row>
    <row r="2" spans="1:7" x14ac:dyDescent="0.25">
      <c r="A2" s="4" t="s">
        <v>0</v>
      </c>
      <c r="B2" s="4" t="s">
        <v>65</v>
      </c>
      <c r="C2" s="3" t="s">
        <v>1</v>
      </c>
      <c r="D2" s="15" t="s">
        <v>2</v>
      </c>
      <c r="E2" s="17" t="s">
        <v>3</v>
      </c>
      <c r="F2" s="3" t="s">
        <v>72</v>
      </c>
      <c r="G2" s="3" t="s">
        <v>19</v>
      </c>
    </row>
    <row r="3" spans="1:7" x14ac:dyDescent="0.25">
      <c r="A3" s="6" t="s">
        <v>9</v>
      </c>
      <c r="B3" s="9" t="s">
        <v>66</v>
      </c>
      <c r="C3" s="5">
        <v>15</v>
      </c>
      <c r="D3" s="13">
        <v>1572.56</v>
      </c>
      <c r="E3" s="18">
        <f>C3*D3</f>
        <v>23588.399999999998</v>
      </c>
      <c r="F3" s="12">
        <f>E3*13%</f>
        <v>3066.4919999999997</v>
      </c>
      <c r="G3" s="24">
        <f>SUM(E3:F3)</f>
        <v>26654.891999999996</v>
      </c>
    </row>
    <row r="4" spans="1:7" x14ac:dyDescent="0.25">
      <c r="A4" s="6" t="s">
        <v>15</v>
      </c>
      <c r="B4" s="9" t="s">
        <v>67</v>
      </c>
      <c r="C4" s="5">
        <v>40</v>
      </c>
      <c r="D4" s="13">
        <v>12345.13</v>
      </c>
      <c r="E4" s="18">
        <f t="shared" ref="E4:E67" si="0">C4*D4</f>
        <v>493805.19999999995</v>
      </c>
      <c r="F4" s="12">
        <f>E4*13%</f>
        <v>64194.675999999999</v>
      </c>
      <c r="G4" s="24">
        <f>SUM(E4:F4)</f>
        <v>557999.87599999993</v>
      </c>
    </row>
    <row r="5" spans="1:7" x14ac:dyDescent="0.25">
      <c r="A5" s="6" t="s">
        <v>12</v>
      </c>
      <c r="B5" s="9" t="s">
        <v>66</v>
      </c>
      <c r="C5" s="5">
        <v>15</v>
      </c>
      <c r="D5" s="13">
        <v>6813.28</v>
      </c>
      <c r="E5" s="18">
        <f t="shared" si="0"/>
        <v>102199.2</v>
      </c>
      <c r="F5" s="12">
        <f t="shared" ref="F5:F68" si="1">E5*13%</f>
        <v>13285.896000000001</v>
      </c>
      <c r="G5" s="24">
        <f>SUM(E5:F5)</f>
        <v>115485.09599999999</v>
      </c>
    </row>
    <row r="6" spans="1:7" x14ac:dyDescent="0.25">
      <c r="A6" s="6" t="s">
        <v>11</v>
      </c>
      <c r="B6" s="9" t="s">
        <v>66</v>
      </c>
      <c r="C6" s="5">
        <v>1</v>
      </c>
      <c r="D6" s="13">
        <v>46770</v>
      </c>
      <c r="E6" s="18">
        <f t="shared" si="0"/>
        <v>46770</v>
      </c>
      <c r="F6" s="12">
        <f t="shared" si="1"/>
        <v>6080.1</v>
      </c>
      <c r="G6" s="24">
        <f t="shared" ref="G6:G68" si="2">SUM(E6:F6)</f>
        <v>52850.1</v>
      </c>
    </row>
    <row r="7" spans="1:7" x14ac:dyDescent="0.25">
      <c r="A7" s="6" t="s">
        <v>13</v>
      </c>
      <c r="B7" s="9" t="s">
        <v>66</v>
      </c>
      <c r="C7" s="5">
        <v>1</v>
      </c>
      <c r="D7" s="13">
        <v>100235</v>
      </c>
      <c r="E7" s="18">
        <f t="shared" si="0"/>
        <v>100235</v>
      </c>
      <c r="F7" s="12">
        <f t="shared" si="1"/>
        <v>13030.550000000001</v>
      </c>
      <c r="G7" s="24">
        <f t="shared" si="2"/>
        <v>113265.55</v>
      </c>
    </row>
    <row r="8" spans="1:7" x14ac:dyDescent="0.25">
      <c r="A8" s="6" t="s">
        <v>10</v>
      </c>
      <c r="B8" s="9" t="s">
        <v>66</v>
      </c>
      <c r="C8" s="5">
        <v>10</v>
      </c>
      <c r="D8" s="13">
        <v>21375</v>
      </c>
      <c r="E8" s="18">
        <f t="shared" si="0"/>
        <v>213750</v>
      </c>
      <c r="F8" s="12">
        <f t="shared" si="1"/>
        <v>27787.5</v>
      </c>
      <c r="G8" s="24">
        <f t="shared" si="2"/>
        <v>241537.5</v>
      </c>
    </row>
    <row r="9" spans="1:7" x14ac:dyDescent="0.25">
      <c r="A9" s="6" t="s">
        <v>20</v>
      </c>
      <c r="B9" s="9" t="s">
        <v>66</v>
      </c>
      <c r="C9" s="5">
        <v>1000</v>
      </c>
      <c r="D9" s="13">
        <v>255</v>
      </c>
      <c r="E9" s="18">
        <f t="shared" si="0"/>
        <v>255000</v>
      </c>
      <c r="F9" s="12">
        <f t="shared" si="1"/>
        <v>33150</v>
      </c>
      <c r="G9" s="24">
        <f t="shared" si="2"/>
        <v>288150</v>
      </c>
    </row>
    <row r="10" spans="1:7" x14ac:dyDescent="0.25">
      <c r="A10" s="6" t="s">
        <v>21</v>
      </c>
      <c r="B10" s="9" t="s">
        <v>66</v>
      </c>
      <c r="C10" s="5">
        <v>1000</v>
      </c>
      <c r="D10" s="13">
        <v>255</v>
      </c>
      <c r="E10" s="18">
        <f t="shared" si="0"/>
        <v>255000</v>
      </c>
      <c r="F10" s="12">
        <f t="shared" si="1"/>
        <v>33150</v>
      </c>
      <c r="G10" s="24">
        <f t="shared" si="2"/>
        <v>288150</v>
      </c>
    </row>
    <row r="11" spans="1:7" x14ac:dyDescent="0.25">
      <c r="A11" s="6" t="s">
        <v>22</v>
      </c>
      <c r="B11" s="9" t="s">
        <v>66</v>
      </c>
      <c r="C11" s="5">
        <v>1000</v>
      </c>
      <c r="D11" s="13">
        <v>255</v>
      </c>
      <c r="E11" s="18">
        <f t="shared" si="0"/>
        <v>255000</v>
      </c>
      <c r="F11" s="12">
        <f t="shared" si="1"/>
        <v>33150</v>
      </c>
      <c r="G11" s="24">
        <f t="shared" si="2"/>
        <v>288150</v>
      </c>
    </row>
    <row r="12" spans="1:7" x14ac:dyDescent="0.25">
      <c r="A12" s="6" t="s">
        <v>23</v>
      </c>
      <c r="B12" s="9" t="s">
        <v>66</v>
      </c>
      <c r="C12" s="5">
        <v>1000</v>
      </c>
      <c r="D12" s="13">
        <v>255</v>
      </c>
      <c r="E12" s="18">
        <f t="shared" si="0"/>
        <v>255000</v>
      </c>
      <c r="F12" s="12">
        <f t="shared" si="1"/>
        <v>33150</v>
      </c>
      <c r="G12" s="24">
        <f t="shared" si="2"/>
        <v>288150</v>
      </c>
    </row>
    <row r="13" spans="1:7" x14ac:dyDescent="0.25">
      <c r="A13" s="6" t="s">
        <v>8</v>
      </c>
      <c r="B13" s="9" t="s">
        <v>66</v>
      </c>
      <c r="C13" s="5">
        <v>60</v>
      </c>
      <c r="D13" s="13">
        <v>695</v>
      </c>
      <c r="E13" s="18">
        <f t="shared" si="0"/>
        <v>41700</v>
      </c>
      <c r="F13" s="12">
        <f t="shared" si="1"/>
        <v>5421</v>
      </c>
      <c r="G13" s="24">
        <f t="shared" si="2"/>
        <v>47121</v>
      </c>
    </row>
    <row r="14" spans="1:7" x14ac:dyDescent="0.25">
      <c r="A14" s="9" t="s">
        <v>25</v>
      </c>
      <c r="B14" s="9" t="s">
        <v>68</v>
      </c>
      <c r="C14" s="5">
        <v>60</v>
      </c>
      <c r="D14" s="13">
        <v>5500</v>
      </c>
      <c r="E14" s="18">
        <f t="shared" si="0"/>
        <v>330000</v>
      </c>
      <c r="F14" s="12">
        <f t="shared" si="1"/>
        <v>42900</v>
      </c>
      <c r="G14" s="24">
        <f t="shared" si="2"/>
        <v>372900</v>
      </c>
    </row>
    <row r="15" spans="1:7" ht="30" x14ac:dyDescent="0.25">
      <c r="A15" s="9" t="s">
        <v>26</v>
      </c>
      <c r="B15" s="9" t="s">
        <v>68</v>
      </c>
      <c r="C15" s="5">
        <v>6</v>
      </c>
      <c r="D15" s="13">
        <v>4651.8599999999997</v>
      </c>
      <c r="E15" s="18">
        <f t="shared" si="0"/>
        <v>27911.159999999996</v>
      </c>
      <c r="F15" s="12">
        <f t="shared" si="1"/>
        <v>3628.4507999999996</v>
      </c>
      <c r="G15" s="24">
        <f t="shared" si="2"/>
        <v>31539.610799999995</v>
      </c>
    </row>
    <row r="16" spans="1:7" x14ac:dyDescent="0.25">
      <c r="A16" s="9" t="s">
        <v>27</v>
      </c>
      <c r="B16" s="9" t="s">
        <v>68</v>
      </c>
      <c r="C16" s="5">
        <v>3</v>
      </c>
      <c r="D16" s="13">
        <v>1727.64</v>
      </c>
      <c r="E16" s="18">
        <f t="shared" si="0"/>
        <v>5182.92</v>
      </c>
      <c r="F16" s="12">
        <f t="shared" si="1"/>
        <v>673.77960000000007</v>
      </c>
      <c r="G16" s="24">
        <f t="shared" si="2"/>
        <v>5856.6995999999999</v>
      </c>
    </row>
    <row r="17" spans="1:7" x14ac:dyDescent="0.25">
      <c r="A17" s="9" t="s">
        <v>28</v>
      </c>
      <c r="B17" s="9" t="s">
        <v>68</v>
      </c>
      <c r="C17" s="5">
        <v>120</v>
      </c>
      <c r="D17" s="13">
        <v>928.2</v>
      </c>
      <c r="E17" s="18">
        <f t="shared" si="0"/>
        <v>111384</v>
      </c>
      <c r="F17" s="12">
        <f t="shared" si="1"/>
        <v>14479.92</v>
      </c>
      <c r="G17" s="24">
        <f t="shared" si="2"/>
        <v>125863.92</v>
      </c>
    </row>
    <row r="18" spans="1:7" x14ac:dyDescent="0.25">
      <c r="A18" s="9" t="s">
        <v>29</v>
      </c>
      <c r="B18" s="9" t="s">
        <v>68</v>
      </c>
      <c r="C18" s="5">
        <v>10</v>
      </c>
      <c r="D18" s="13">
        <v>9998</v>
      </c>
      <c r="E18" s="18">
        <f t="shared" si="0"/>
        <v>99980</v>
      </c>
      <c r="F18" s="12">
        <f t="shared" si="1"/>
        <v>12997.4</v>
      </c>
      <c r="G18" s="24">
        <f t="shared" si="2"/>
        <v>112977.4</v>
      </c>
    </row>
    <row r="19" spans="1:7" x14ac:dyDescent="0.25">
      <c r="A19" s="9" t="s">
        <v>24</v>
      </c>
      <c r="B19" s="9" t="s">
        <v>67</v>
      </c>
      <c r="C19" s="5">
        <v>40</v>
      </c>
      <c r="D19" s="13">
        <v>6061.94</v>
      </c>
      <c r="E19" s="18">
        <f t="shared" si="0"/>
        <v>242477.59999999998</v>
      </c>
      <c r="F19" s="12">
        <f t="shared" si="1"/>
        <v>31522.088</v>
      </c>
      <c r="G19" s="24">
        <f t="shared" si="2"/>
        <v>273999.68799999997</v>
      </c>
    </row>
    <row r="20" spans="1:7" x14ac:dyDescent="0.25">
      <c r="A20" s="9" t="s">
        <v>30</v>
      </c>
      <c r="B20" s="9" t="s">
        <v>69</v>
      </c>
      <c r="C20" s="5">
        <v>15</v>
      </c>
      <c r="D20" s="13">
        <v>4518.75</v>
      </c>
      <c r="E20" s="18">
        <f t="shared" si="0"/>
        <v>67781.25</v>
      </c>
      <c r="F20" s="12">
        <f t="shared" si="1"/>
        <v>8811.5625</v>
      </c>
      <c r="G20" s="24">
        <f t="shared" si="2"/>
        <v>76592.8125</v>
      </c>
    </row>
    <row r="21" spans="1:7" ht="32.25" customHeight="1" x14ac:dyDescent="0.25">
      <c r="A21" s="9" t="s">
        <v>31</v>
      </c>
      <c r="B21" s="9" t="s">
        <v>67</v>
      </c>
      <c r="C21" s="5">
        <v>20</v>
      </c>
      <c r="D21" s="13">
        <v>4813.75</v>
      </c>
      <c r="E21" s="18">
        <f t="shared" si="0"/>
        <v>96275</v>
      </c>
      <c r="F21" s="12">
        <f t="shared" si="1"/>
        <v>12515.75</v>
      </c>
      <c r="G21" s="24">
        <f t="shared" si="2"/>
        <v>108790.75</v>
      </c>
    </row>
    <row r="22" spans="1:7" x14ac:dyDescent="0.25">
      <c r="A22" s="9" t="s">
        <v>32</v>
      </c>
      <c r="B22" s="9" t="s">
        <v>70</v>
      </c>
      <c r="C22" s="5">
        <v>40</v>
      </c>
      <c r="D22" s="13">
        <v>2079.64</v>
      </c>
      <c r="E22" s="18">
        <f t="shared" si="0"/>
        <v>83185.599999999991</v>
      </c>
      <c r="F22" s="12">
        <f t="shared" si="1"/>
        <v>10814.127999999999</v>
      </c>
      <c r="G22" s="24">
        <f t="shared" si="2"/>
        <v>93999.727999999988</v>
      </c>
    </row>
    <row r="23" spans="1:7" x14ac:dyDescent="0.25">
      <c r="A23" s="9" t="s">
        <v>33</v>
      </c>
      <c r="B23" s="9" t="s">
        <v>67</v>
      </c>
      <c r="C23" s="5">
        <v>40</v>
      </c>
      <c r="D23" s="13">
        <v>5141.7299999999996</v>
      </c>
      <c r="E23" s="18">
        <f t="shared" si="0"/>
        <v>205669.19999999998</v>
      </c>
      <c r="F23" s="12">
        <f t="shared" si="1"/>
        <v>26736.995999999999</v>
      </c>
      <c r="G23" s="24">
        <f t="shared" si="2"/>
        <v>232406.196</v>
      </c>
    </row>
    <row r="24" spans="1:7" x14ac:dyDescent="0.25">
      <c r="A24" s="9" t="s">
        <v>34</v>
      </c>
      <c r="B24" s="9" t="s">
        <v>67</v>
      </c>
      <c r="C24" s="5">
        <v>500</v>
      </c>
      <c r="D24" s="13">
        <v>353.98</v>
      </c>
      <c r="E24" s="18">
        <f t="shared" si="0"/>
        <v>176990</v>
      </c>
      <c r="F24" s="12">
        <f t="shared" si="1"/>
        <v>23008.7</v>
      </c>
      <c r="G24" s="24">
        <f t="shared" si="2"/>
        <v>199998.7</v>
      </c>
    </row>
    <row r="25" spans="1:7" ht="30" x14ac:dyDescent="0.25">
      <c r="A25" s="9" t="s">
        <v>35</v>
      </c>
      <c r="B25" s="9" t="s">
        <v>69</v>
      </c>
      <c r="C25" s="5">
        <v>1</v>
      </c>
      <c r="D25" s="13">
        <v>49875</v>
      </c>
      <c r="E25" s="18">
        <f t="shared" si="0"/>
        <v>49875</v>
      </c>
      <c r="F25" s="12">
        <f t="shared" si="1"/>
        <v>6483.75</v>
      </c>
      <c r="G25" s="24">
        <f t="shared" si="2"/>
        <v>56358.75</v>
      </c>
    </row>
    <row r="26" spans="1:7" x14ac:dyDescent="0.25">
      <c r="A26" s="9" t="s">
        <v>36</v>
      </c>
      <c r="B26" s="9" t="s">
        <v>69</v>
      </c>
      <c r="C26" s="5">
        <v>10</v>
      </c>
      <c r="D26" s="13">
        <v>7070.79</v>
      </c>
      <c r="E26" s="18">
        <f t="shared" si="0"/>
        <v>70707.899999999994</v>
      </c>
      <c r="F26" s="12">
        <f t="shared" si="1"/>
        <v>9192.027</v>
      </c>
      <c r="G26" s="24">
        <f t="shared" si="2"/>
        <v>79899.926999999996</v>
      </c>
    </row>
    <row r="27" spans="1:7" x14ac:dyDescent="0.25">
      <c r="A27" s="6" t="s">
        <v>18</v>
      </c>
      <c r="B27" s="9" t="s">
        <v>66</v>
      </c>
      <c r="C27" s="5">
        <v>20</v>
      </c>
      <c r="D27" s="13">
        <v>791.7</v>
      </c>
      <c r="E27" s="18">
        <f t="shared" si="0"/>
        <v>15834</v>
      </c>
      <c r="F27" s="12">
        <f t="shared" si="1"/>
        <v>2058.42</v>
      </c>
      <c r="G27" s="24">
        <f t="shared" si="2"/>
        <v>17892.419999999998</v>
      </c>
    </row>
    <row r="28" spans="1:7" x14ac:dyDescent="0.25">
      <c r="A28" s="10" t="s">
        <v>37</v>
      </c>
      <c r="B28" s="10" t="s">
        <v>70</v>
      </c>
      <c r="C28" s="11">
        <v>100</v>
      </c>
      <c r="D28" s="13">
        <v>8800</v>
      </c>
      <c r="E28" s="18">
        <f t="shared" si="0"/>
        <v>880000</v>
      </c>
      <c r="F28" s="12">
        <f t="shared" si="1"/>
        <v>114400</v>
      </c>
      <c r="G28" s="24">
        <f t="shared" si="2"/>
        <v>994400</v>
      </c>
    </row>
    <row r="29" spans="1:7" x14ac:dyDescent="0.25">
      <c r="A29" s="6" t="s">
        <v>7</v>
      </c>
      <c r="B29" s="9" t="s">
        <v>66</v>
      </c>
      <c r="C29" s="5">
        <v>11</v>
      </c>
      <c r="D29" s="13">
        <v>13500</v>
      </c>
      <c r="E29" s="18">
        <f t="shared" si="0"/>
        <v>148500</v>
      </c>
      <c r="F29" s="12">
        <f t="shared" si="1"/>
        <v>19305</v>
      </c>
      <c r="G29" s="24">
        <f t="shared" si="2"/>
        <v>167805</v>
      </c>
    </row>
    <row r="30" spans="1:7" x14ac:dyDescent="0.25">
      <c r="A30" s="6" t="s">
        <v>5</v>
      </c>
      <c r="B30" s="9" t="s">
        <v>69</v>
      </c>
      <c r="C30" s="5">
        <v>4</v>
      </c>
      <c r="D30" s="13">
        <v>13231</v>
      </c>
      <c r="E30" s="18">
        <f t="shared" si="0"/>
        <v>52924</v>
      </c>
      <c r="F30" s="12">
        <f t="shared" si="1"/>
        <v>6880.12</v>
      </c>
      <c r="G30" s="24">
        <f t="shared" si="2"/>
        <v>59804.12</v>
      </c>
    </row>
    <row r="31" spans="1:7" x14ac:dyDescent="0.25">
      <c r="A31" s="9" t="s">
        <v>38</v>
      </c>
      <c r="B31" s="9" t="s">
        <v>69</v>
      </c>
      <c r="C31" s="5">
        <v>4</v>
      </c>
      <c r="D31" s="13">
        <v>10593.75</v>
      </c>
      <c r="E31" s="18">
        <f t="shared" si="0"/>
        <v>42375</v>
      </c>
      <c r="F31" s="12">
        <f t="shared" si="1"/>
        <v>5508.75</v>
      </c>
      <c r="G31" s="24">
        <f t="shared" si="2"/>
        <v>47883.75</v>
      </c>
    </row>
    <row r="32" spans="1:7" x14ac:dyDescent="0.25">
      <c r="A32" s="10" t="s">
        <v>39</v>
      </c>
      <c r="B32" s="10" t="s">
        <v>70</v>
      </c>
      <c r="C32" s="11">
        <v>100</v>
      </c>
      <c r="D32" s="13">
        <v>4400</v>
      </c>
      <c r="E32" s="18">
        <f t="shared" si="0"/>
        <v>440000</v>
      </c>
      <c r="F32" s="12">
        <f t="shared" si="1"/>
        <v>57200</v>
      </c>
      <c r="G32" s="24">
        <f t="shared" si="2"/>
        <v>497200</v>
      </c>
    </row>
    <row r="33" spans="1:7" x14ac:dyDescent="0.25">
      <c r="A33" s="9" t="s">
        <v>40</v>
      </c>
      <c r="B33" s="9" t="s">
        <v>70</v>
      </c>
      <c r="C33" s="5">
        <v>50</v>
      </c>
      <c r="D33" s="13">
        <v>4259.5200000000004</v>
      </c>
      <c r="E33" s="18">
        <f t="shared" si="0"/>
        <v>212976.00000000003</v>
      </c>
      <c r="F33" s="12">
        <f t="shared" si="1"/>
        <v>27686.880000000005</v>
      </c>
      <c r="G33" s="24">
        <f t="shared" si="2"/>
        <v>240662.88000000003</v>
      </c>
    </row>
    <row r="34" spans="1:7" x14ac:dyDescent="0.25">
      <c r="A34" s="9" t="s">
        <v>41</v>
      </c>
      <c r="B34" s="9" t="s">
        <v>70</v>
      </c>
      <c r="C34" s="5">
        <v>50</v>
      </c>
      <c r="D34" s="13">
        <v>20769.5</v>
      </c>
      <c r="E34" s="18">
        <f t="shared" si="0"/>
        <v>1038475</v>
      </c>
      <c r="F34" s="12">
        <f t="shared" si="1"/>
        <v>135001.75</v>
      </c>
      <c r="G34" s="24">
        <f t="shared" si="2"/>
        <v>1173476.75</v>
      </c>
    </row>
    <row r="35" spans="1:7" x14ac:dyDescent="0.25">
      <c r="A35" s="9" t="s">
        <v>42</v>
      </c>
      <c r="B35" s="9" t="s">
        <v>70</v>
      </c>
      <c r="C35" s="5">
        <v>60</v>
      </c>
      <c r="D35" s="13">
        <v>12117</v>
      </c>
      <c r="E35" s="18">
        <f t="shared" si="0"/>
        <v>727020</v>
      </c>
      <c r="F35" s="12">
        <f t="shared" si="1"/>
        <v>94512.6</v>
      </c>
      <c r="G35" s="24">
        <f t="shared" si="2"/>
        <v>821532.6</v>
      </c>
    </row>
    <row r="36" spans="1:7" x14ac:dyDescent="0.25">
      <c r="A36" s="9" t="s">
        <v>43</v>
      </c>
      <c r="B36" s="9" t="s">
        <v>67</v>
      </c>
      <c r="C36" s="5">
        <v>32</v>
      </c>
      <c r="D36" s="13">
        <v>14115.04</v>
      </c>
      <c r="E36" s="18">
        <f t="shared" si="0"/>
        <v>451681.28000000003</v>
      </c>
      <c r="F36" s="12">
        <f t="shared" si="1"/>
        <v>58718.566400000003</v>
      </c>
      <c r="G36" s="24">
        <f t="shared" si="2"/>
        <v>510399.84640000004</v>
      </c>
    </row>
    <row r="37" spans="1:7" x14ac:dyDescent="0.25">
      <c r="A37" s="9" t="s">
        <v>44</v>
      </c>
      <c r="B37" s="9" t="s">
        <v>67</v>
      </c>
      <c r="C37" s="5">
        <v>12</v>
      </c>
      <c r="D37" s="13">
        <v>19026.54</v>
      </c>
      <c r="E37" s="18">
        <f t="shared" si="0"/>
        <v>228318.48</v>
      </c>
      <c r="F37" s="12">
        <f t="shared" si="1"/>
        <v>29681.402400000003</v>
      </c>
      <c r="G37" s="24">
        <f t="shared" si="2"/>
        <v>257999.8824</v>
      </c>
    </row>
    <row r="38" spans="1:7" ht="30" x14ac:dyDescent="0.25">
      <c r="A38" s="10" t="s">
        <v>45</v>
      </c>
      <c r="B38" s="10" t="s">
        <v>69</v>
      </c>
      <c r="C38" s="11">
        <v>60</v>
      </c>
      <c r="D38" s="13">
        <v>3717.5</v>
      </c>
      <c r="E38" s="18">
        <f t="shared" si="0"/>
        <v>223050</v>
      </c>
      <c r="F38" s="12">
        <f t="shared" si="1"/>
        <v>28996.5</v>
      </c>
      <c r="G38" s="24">
        <f t="shared" si="2"/>
        <v>252046.5</v>
      </c>
    </row>
    <row r="39" spans="1:7" ht="30" x14ac:dyDescent="0.25">
      <c r="A39" s="9" t="s">
        <v>46</v>
      </c>
      <c r="B39" s="9" t="s">
        <v>69</v>
      </c>
      <c r="C39" s="5">
        <v>10</v>
      </c>
      <c r="D39" s="13">
        <v>85000</v>
      </c>
      <c r="E39" s="18">
        <f t="shared" si="0"/>
        <v>850000</v>
      </c>
      <c r="F39" s="12">
        <f t="shared" si="1"/>
        <v>110500</v>
      </c>
      <c r="G39" s="24">
        <f t="shared" si="2"/>
        <v>960500</v>
      </c>
    </row>
    <row r="40" spans="1:7" x14ac:dyDescent="0.25">
      <c r="A40" s="9" t="s">
        <v>47</v>
      </c>
      <c r="B40" s="9" t="s">
        <v>71</v>
      </c>
      <c r="C40" s="5">
        <v>8</v>
      </c>
      <c r="D40" s="13">
        <v>29037.46</v>
      </c>
      <c r="E40" s="18">
        <f t="shared" si="0"/>
        <v>232299.68</v>
      </c>
      <c r="F40" s="12">
        <f t="shared" si="1"/>
        <v>30198.9584</v>
      </c>
      <c r="G40" s="24">
        <f t="shared" si="2"/>
        <v>262498.6384</v>
      </c>
    </row>
    <row r="41" spans="1:7" x14ac:dyDescent="0.25">
      <c r="A41" s="9" t="s">
        <v>48</v>
      </c>
      <c r="B41" s="9" t="s">
        <v>66</v>
      </c>
      <c r="C41" s="5">
        <v>100</v>
      </c>
      <c r="D41" s="13">
        <v>275</v>
      </c>
      <c r="E41" s="18">
        <f t="shared" si="0"/>
        <v>27500</v>
      </c>
      <c r="F41" s="12">
        <f t="shared" si="1"/>
        <v>3575</v>
      </c>
      <c r="G41" s="24">
        <f t="shared" si="2"/>
        <v>31075</v>
      </c>
    </row>
    <row r="42" spans="1:7" x14ac:dyDescent="0.25">
      <c r="A42" s="9" t="s">
        <v>49</v>
      </c>
      <c r="B42" s="9" t="s">
        <v>68</v>
      </c>
      <c r="C42" s="5">
        <v>60</v>
      </c>
      <c r="D42" s="13">
        <v>99.49</v>
      </c>
      <c r="E42" s="18">
        <f t="shared" si="0"/>
        <v>5969.4</v>
      </c>
      <c r="F42" s="12">
        <f t="shared" si="1"/>
        <v>776.02199999999993</v>
      </c>
      <c r="G42" s="24">
        <f t="shared" si="2"/>
        <v>6745.4219999999996</v>
      </c>
    </row>
    <row r="43" spans="1:7" x14ac:dyDescent="0.25">
      <c r="A43" s="9" t="s">
        <v>50</v>
      </c>
      <c r="B43" s="9" t="s">
        <v>69</v>
      </c>
      <c r="C43" s="5">
        <v>3</v>
      </c>
      <c r="D43" s="13">
        <v>62500</v>
      </c>
      <c r="E43" s="18">
        <f t="shared" si="0"/>
        <v>187500</v>
      </c>
      <c r="F43" s="12">
        <f t="shared" si="1"/>
        <v>24375</v>
      </c>
      <c r="G43" s="24">
        <f t="shared" si="2"/>
        <v>211875</v>
      </c>
    </row>
    <row r="44" spans="1:7" x14ac:dyDescent="0.25">
      <c r="A44" s="6" t="s">
        <v>4</v>
      </c>
      <c r="B44" s="9" t="s">
        <v>69</v>
      </c>
      <c r="C44" s="5">
        <v>1</v>
      </c>
      <c r="D44" s="13">
        <v>145000</v>
      </c>
      <c r="E44" s="18">
        <f t="shared" si="0"/>
        <v>145000</v>
      </c>
      <c r="F44" s="12">
        <f t="shared" si="1"/>
        <v>18850</v>
      </c>
      <c r="G44" s="24">
        <f t="shared" si="2"/>
        <v>163850</v>
      </c>
    </row>
    <row r="45" spans="1:7" x14ac:dyDescent="0.25">
      <c r="A45" s="6" t="s">
        <v>17</v>
      </c>
      <c r="B45" s="9" t="s">
        <v>69</v>
      </c>
      <c r="C45" s="5">
        <v>6</v>
      </c>
      <c r="D45" s="13">
        <v>10245</v>
      </c>
      <c r="E45" s="18">
        <f t="shared" si="0"/>
        <v>61470</v>
      </c>
      <c r="F45" s="12">
        <f t="shared" si="1"/>
        <v>7991.1</v>
      </c>
      <c r="G45" s="24">
        <f t="shared" si="2"/>
        <v>69461.100000000006</v>
      </c>
    </row>
    <row r="46" spans="1:7" x14ac:dyDescent="0.25">
      <c r="A46" s="6" t="s">
        <v>6</v>
      </c>
      <c r="B46" s="9" t="s">
        <v>66</v>
      </c>
      <c r="C46" s="5">
        <v>50</v>
      </c>
      <c r="D46" s="13">
        <v>2133.94</v>
      </c>
      <c r="E46" s="18">
        <f t="shared" si="0"/>
        <v>106697</v>
      </c>
      <c r="F46" s="12">
        <f t="shared" si="1"/>
        <v>13870.61</v>
      </c>
      <c r="G46" s="24">
        <f t="shared" si="2"/>
        <v>120567.61</v>
      </c>
    </row>
    <row r="47" spans="1:7" x14ac:dyDescent="0.25">
      <c r="A47" s="6" t="s">
        <v>16</v>
      </c>
      <c r="B47" s="9" t="s">
        <v>68</v>
      </c>
      <c r="C47" s="5">
        <v>100</v>
      </c>
      <c r="D47" s="13">
        <v>806</v>
      </c>
      <c r="E47" s="18">
        <f t="shared" si="0"/>
        <v>80600</v>
      </c>
      <c r="F47" s="12">
        <f t="shared" si="1"/>
        <v>10478</v>
      </c>
      <c r="G47" s="24">
        <f t="shared" si="2"/>
        <v>91078</v>
      </c>
    </row>
    <row r="48" spans="1:7" x14ac:dyDescent="0.25">
      <c r="A48" s="9" t="s">
        <v>51</v>
      </c>
      <c r="B48" s="9" t="s">
        <v>68</v>
      </c>
      <c r="C48" s="5">
        <v>15</v>
      </c>
      <c r="D48" s="13">
        <v>3097.5</v>
      </c>
      <c r="E48" s="18">
        <f t="shared" si="0"/>
        <v>46462.5</v>
      </c>
      <c r="F48" s="12">
        <f t="shared" si="1"/>
        <v>6040.125</v>
      </c>
      <c r="G48" s="24">
        <f t="shared" si="2"/>
        <v>52502.625</v>
      </c>
    </row>
    <row r="49" spans="1:7" x14ac:dyDescent="0.25">
      <c r="A49" s="9" t="s">
        <v>52</v>
      </c>
      <c r="B49" s="9" t="s">
        <v>68</v>
      </c>
      <c r="C49" s="5">
        <v>6</v>
      </c>
      <c r="D49" s="13">
        <v>9998</v>
      </c>
      <c r="E49" s="18">
        <f t="shared" si="0"/>
        <v>59988</v>
      </c>
      <c r="F49" s="12">
        <f t="shared" si="1"/>
        <v>7798.4400000000005</v>
      </c>
      <c r="G49" s="24">
        <f t="shared" si="2"/>
        <v>67786.44</v>
      </c>
    </row>
    <row r="50" spans="1:7" x14ac:dyDescent="0.25">
      <c r="A50" s="9" t="s">
        <v>53</v>
      </c>
      <c r="B50" s="9" t="s">
        <v>68</v>
      </c>
      <c r="C50" s="5">
        <v>10</v>
      </c>
      <c r="D50" s="13">
        <v>1050</v>
      </c>
      <c r="E50" s="18">
        <f t="shared" si="0"/>
        <v>10500</v>
      </c>
      <c r="F50" s="12">
        <f t="shared" si="1"/>
        <v>1365</v>
      </c>
      <c r="G50" s="24">
        <f t="shared" si="2"/>
        <v>11865</v>
      </c>
    </row>
    <row r="51" spans="1:7" x14ac:dyDescent="0.25">
      <c r="A51" s="9" t="s">
        <v>54</v>
      </c>
      <c r="B51" s="9" t="s">
        <v>68</v>
      </c>
      <c r="C51" s="5">
        <v>30</v>
      </c>
      <c r="D51" s="13">
        <v>125</v>
      </c>
      <c r="E51" s="18">
        <f t="shared" si="0"/>
        <v>3750</v>
      </c>
      <c r="F51" s="12">
        <f t="shared" si="1"/>
        <v>487.5</v>
      </c>
      <c r="G51" s="24">
        <f t="shared" si="2"/>
        <v>4237.5</v>
      </c>
    </row>
    <row r="52" spans="1:7" x14ac:dyDescent="0.25">
      <c r="A52" s="9" t="s">
        <v>55</v>
      </c>
      <c r="B52" s="9" t="s">
        <v>68</v>
      </c>
      <c r="C52" s="5">
        <v>30</v>
      </c>
      <c r="D52" s="13">
        <v>99.49</v>
      </c>
      <c r="E52" s="18">
        <f t="shared" si="0"/>
        <v>2984.7</v>
      </c>
      <c r="F52" s="12">
        <f t="shared" si="1"/>
        <v>388.01099999999997</v>
      </c>
      <c r="G52" s="24">
        <f t="shared" si="2"/>
        <v>3372.7109999999998</v>
      </c>
    </row>
    <row r="53" spans="1:7" x14ac:dyDescent="0.25">
      <c r="A53" s="9" t="s">
        <v>56</v>
      </c>
      <c r="B53" s="9" t="s">
        <v>70</v>
      </c>
      <c r="C53" s="5">
        <v>1</v>
      </c>
      <c r="D53" s="13">
        <v>11931.25</v>
      </c>
      <c r="E53" s="18">
        <f t="shared" si="0"/>
        <v>11931.25</v>
      </c>
      <c r="F53" s="12">
        <f t="shared" si="1"/>
        <v>1551.0625</v>
      </c>
      <c r="G53" s="24">
        <f t="shared" si="2"/>
        <v>13482.3125</v>
      </c>
    </row>
    <row r="54" spans="1:7" ht="30" x14ac:dyDescent="0.25">
      <c r="A54" s="9" t="s">
        <v>61</v>
      </c>
      <c r="B54" s="9" t="s">
        <v>68</v>
      </c>
      <c r="C54" s="5">
        <v>8</v>
      </c>
      <c r="D54" s="13">
        <v>1108.75</v>
      </c>
      <c r="E54" s="18">
        <f t="shared" si="0"/>
        <v>8870</v>
      </c>
      <c r="F54" s="12">
        <f t="shared" si="1"/>
        <v>1153.1000000000001</v>
      </c>
      <c r="G54" s="24">
        <f t="shared" si="2"/>
        <v>10023.1</v>
      </c>
    </row>
    <row r="55" spans="1:7" x14ac:dyDescent="0.25">
      <c r="A55" s="6" t="s">
        <v>14</v>
      </c>
      <c r="B55" s="9" t="s">
        <v>70</v>
      </c>
      <c r="C55" s="5">
        <v>50</v>
      </c>
      <c r="D55" s="13">
        <v>2562.5</v>
      </c>
      <c r="E55" s="18">
        <f t="shared" si="0"/>
        <v>128125</v>
      </c>
      <c r="F55" s="12">
        <f t="shared" si="1"/>
        <v>16656.25</v>
      </c>
      <c r="G55" s="24">
        <f t="shared" si="2"/>
        <v>144781.25</v>
      </c>
    </row>
    <row r="56" spans="1:7" x14ac:dyDescent="0.25">
      <c r="A56" s="10" t="s">
        <v>57</v>
      </c>
      <c r="B56" s="10" t="s">
        <v>70</v>
      </c>
      <c r="C56" s="11">
        <v>50</v>
      </c>
      <c r="D56" s="13">
        <v>9500</v>
      </c>
      <c r="E56" s="18">
        <f t="shared" si="0"/>
        <v>475000</v>
      </c>
      <c r="F56" s="12">
        <f t="shared" si="1"/>
        <v>61750</v>
      </c>
      <c r="G56" s="24">
        <f t="shared" si="2"/>
        <v>536750</v>
      </c>
    </row>
    <row r="57" spans="1:7" x14ac:dyDescent="0.25">
      <c r="A57" s="9" t="s">
        <v>58</v>
      </c>
      <c r="B57" s="9" t="s">
        <v>67</v>
      </c>
      <c r="C57" s="5">
        <v>40</v>
      </c>
      <c r="D57" s="13">
        <v>3655</v>
      </c>
      <c r="E57" s="18">
        <f t="shared" si="0"/>
        <v>146200</v>
      </c>
      <c r="F57" s="12">
        <f t="shared" si="1"/>
        <v>19006</v>
      </c>
      <c r="G57" s="24">
        <f t="shared" si="2"/>
        <v>165206</v>
      </c>
    </row>
    <row r="58" spans="1:7" x14ac:dyDescent="0.25">
      <c r="A58" s="9" t="s">
        <v>59</v>
      </c>
      <c r="B58" s="9" t="s">
        <v>69</v>
      </c>
      <c r="C58" s="5">
        <v>6</v>
      </c>
      <c r="D58" s="13">
        <v>3442.5</v>
      </c>
      <c r="E58" s="18">
        <f t="shared" si="0"/>
        <v>20655</v>
      </c>
      <c r="F58" s="12">
        <f t="shared" si="1"/>
        <v>2685.15</v>
      </c>
      <c r="G58" s="24">
        <f t="shared" si="2"/>
        <v>23340.15</v>
      </c>
    </row>
    <row r="59" spans="1:7" x14ac:dyDescent="0.25">
      <c r="A59" s="9" t="s">
        <v>60</v>
      </c>
      <c r="B59" s="9" t="s">
        <v>69</v>
      </c>
      <c r="C59" s="5">
        <v>8</v>
      </c>
      <c r="D59" s="13">
        <v>3660</v>
      </c>
      <c r="E59" s="18">
        <f t="shared" si="0"/>
        <v>29280</v>
      </c>
      <c r="F59" s="12">
        <f t="shared" si="1"/>
        <v>3806.4</v>
      </c>
      <c r="G59" s="24">
        <f t="shared" si="2"/>
        <v>33086.400000000001</v>
      </c>
    </row>
    <row r="60" spans="1:7" x14ac:dyDescent="0.25">
      <c r="A60" s="9" t="s">
        <v>62</v>
      </c>
      <c r="B60" s="9" t="s">
        <v>66</v>
      </c>
      <c r="C60" s="5">
        <v>100</v>
      </c>
      <c r="D60" s="13">
        <v>1149</v>
      </c>
      <c r="E60" s="18">
        <f t="shared" si="0"/>
        <v>114900</v>
      </c>
      <c r="F60" s="12">
        <f t="shared" si="1"/>
        <v>14937</v>
      </c>
      <c r="G60" s="24">
        <f t="shared" si="2"/>
        <v>129837</v>
      </c>
    </row>
    <row r="61" spans="1:7" x14ac:dyDescent="0.25">
      <c r="A61" s="9" t="s">
        <v>63</v>
      </c>
      <c r="B61" s="9" t="s">
        <v>66</v>
      </c>
      <c r="C61" s="5">
        <v>100</v>
      </c>
      <c r="D61" s="13">
        <v>840.7</v>
      </c>
      <c r="E61" s="18">
        <f t="shared" si="0"/>
        <v>84070</v>
      </c>
      <c r="F61" s="12">
        <f t="shared" si="1"/>
        <v>10929.1</v>
      </c>
      <c r="G61" s="24">
        <f t="shared" si="2"/>
        <v>94999.1</v>
      </c>
    </row>
    <row r="62" spans="1:7" x14ac:dyDescent="0.25">
      <c r="A62" s="9" t="s">
        <v>64</v>
      </c>
      <c r="B62" s="9" t="s">
        <v>66</v>
      </c>
      <c r="C62" s="5">
        <v>100</v>
      </c>
      <c r="D62" s="19">
        <v>1149</v>
      </c>
      <c r="E62" s="20">
        <f t="shared" si="0"/>
        <v>114900</v>
      </c>
      <c r="F62" s="21">
        <f t="shared" si="1"/>
        <v>14937</v>
      </c>
      <c r="G62" s="24">
        <f t="shared" si="2"/>
        <v>129837</v>
      </c>
    </row>
    <row r="63" spans="1:7" ht="30" x14ac:dyDescent="0.25">
      <c r="A63" s="9" t="s">
        <v>73</v>
      </c>
      <c r="B63" s="9" t="s">
        <v>70</v>
      </c>
      <c r="C63" s="5">
        <v>30</v>
      </c>
      <c r="D63" s="19">
        <v>7468.9</v>
      </c>
      <c r="E63" s="20">
        <f t="shared" si="0"/>
        <v>224067</v>
      </c>
      <c r="F63" s="21">
        <f t="shared" si="1"/>
        <v>29128.710000000003</v>
      </c>
      <c r="G63" s="24">
        <f t="shared" si="2"/>
        <v>253195.71</v>
      </c>
    </row>
    <row r="64" spans="1:7" x14ac:dyDescent="0.25">
      <c r="A64" s="9" t="s">
        <v>74</v>
      </c>
      <c r="B64" s="9" t="s">
        <v>70</v>
      </c>
      <c r="C64" s="5">
        <v>40</v>
      </c>
      <c r="D64" s="19">
        <v>3699.09</v>
      </c>
      <c r="E64" s="20">
        <f t="shared" si="0"/>
        <v>147963.6</v>
      </c>
      <c r="F64" s="21">
        <f t="shared" si="1"/>
        <v>19235.268</v>
      </c>
      <c r="G64" s="24">
        <f t="shared" si="2"/>
        <v>167198.86800000002</v>
      </c>
    </row>
    <row r="65" spans="1:7" x14ac:dyDescent="0.25">
      <c r="A65" s="9" t="s">
        <v>75</v>
      </c>
      <c r="B65" s="9" t="s">
        <v>70</v>
      </c>
      <c r="C65" s="5">
        <v>10</v>
      </c>
      <c r="D65" s="19">
        <v>3579.59</v>
      </c>
      <c r="E65" s="20">
        <f t="shared" si="0"/>
        <v>35795.9</v>
      </c>
      <c r="F65" s="21">
        <f t="shared" si="1"/>
        <v>4653.4670000000006</v>
      </c>
      <c r="G65" s="24">
        <f t="shared" si="2"/>
        <v>40449.366999999998</v>
      </c>
    </row>
    <row r="66" spans="1:7" x14ac:dyDescent="0.25">
      <c r="A66" s="9" t="s">
        <v>76</v>
      </c>
      <c r="B66" s="9" t="s">
        <v>67</v>
      </c>
      <c r="C66" s="5">
        <v>1000</v>
      </c>
      <c r="D66" s="19">
        <v>357.14</v>
      </c>
      <c r="E66" s="20">
        <f t="shared" si="0"/>
        <v>357140</v>
      </c>
      <c r="F66" s="21">
        <f t="shared" si="1"/>
        <v>46428.200000000004</v>
      </c>
      <c r="G66" s="24">
        <f t="shared" si="2"/>
        <v>403568.2</v>
      </c>
    </row>
    <row r="67" spans="1:7" x14ac:dyDescent="0.25">
      <c r="A67" s="9" t="s">
        <v>77</v>
      </c>
      <c r="B67" s="9" t="s">
        <v>67</v>
      </c>
      <c r="C67" s="5">
        <v>3</v>
      </c>
      <c r="D67" s="19">
        <v>3500.04</v>
      </c>
      <c r="E67" s="20">
        <f t="shared" si="0"/>
        <v>10500.119999999999</v>
      </c>
      <c r="F67" s="21">
        <f t="shared" si="1"/>
        <v>1365.0155999999999</v>
      </c>
      <c r="G67" s="24">
        <f t="shared" si="2"/>
        <v>11865.1356</v>
      </c>
    </row>
    <row r="68" spans="1:7" x14ac:dyDescent="0.25">
      <c r="A68" s="9" t="s">
        <v>78</v>
      </c>
      <c r="B68" s="9" t="s">
        <v>67</v>
      </c>
      <c r="C68" s="5">
        <v>1</v>
      </c>
      <c r="D68" s="19">
        <v>1</v>
      </c>
      <c r="E68" s="20">
        <v>21422.61</v>
      </c>
      <c r="F68" s="21">
        <f t="shared" si="1"/>
        <v>2784.9393</v>
      </c>
      <c r="G68" s="24">
        <f t="shared" si="2"/>
        <v>24207.549299999999</v>
      </c>
    </row>
    <row r="69" spans="1:7" x14ac:dyDescent="0.25">
      <c r="A69" s="9"/>
      <c r="B69" s="9"/>
      <c r="C69" s="5"/>
      <c r="D69" s="19"/>
      <c r="E69" s="20"/>
      <c r="F69" s="21"/>
      <c r="G69" s="24"/>
    </row>
    <row r="70" spans="1:7" x14ac:dyDescent="0.25">
      <c r="A70" s="9"/>
      <c r="B70" s="9"/>
      <c r="C70" s="5"/>
      <c r="D70" s="19"/>
      <c r="E70" s="20"/>
      <c r="F70" s="21"/>
      <c r="G70" s="24"/>
    </row>
    <row r="71" spans="1:7" ht="18.75" x14ac:dyDescent="0.3">
      <c r="A71" s="6"/>
      <c r="B71" s="6"/>
      <c r="C71" s="5"/>
      <c r="D71" s="22" t="s">
        <v>19</v>
      </c>
      <c r="E71" s="25">
        <f>SUM(E3:E68)</f>
        <v>11822162.949999999</v>
      </c>
      <c r="F71" s="26">
        <f>SUM(F3:F68)</f>
        <v>1536881.1834999998</v>
      </c>
      <c r="G71" s="23">
        <f>SUM(G3:G68)</f>
        <v>13359044.1335</v>
      </c>
    </row>
    <row r="72" spans="1:7" x14ac:dyDescent="0.25">
      <c r="A72" s="8"/>
      <c r="B72" s="8"/>
      <c r="C72" s="7"/>
    </row>
    <row r="73" spans="1:7" x14ac:dyDescent="0.25">
      <c r="F73" s="27" t="s">
        <v>66</v>
      </c>
      <c r="G73" s="28">
        <v>2441527.27</v>
      </c>
    </row>
    <row r="74" spans="1:7" x14ac:dyDescent="0.25">
      <c r="F74" s="27" t="s">
        <v>67</v>
      </c>
      <c r="G74" s="28">
        <v>2746441.82</v>
      </c>
    </row>
    <row r="75" spans="1:7" x14ac:dyDescent="0.25">
      <c r="F75" s="27" t="s">
        <v>68</v>
      </c>
      <c r="G75" s="28">
        <v>896748.43</v>
      </c>
    </row>
    <row r="76" spans="1:7" x14ac:dyDescent="0.25">
      <c r="E76" s="16">
        <v>2034698.51</v>
      </c>
      <c r="F76" s="27" t="s">
        <v>69</v>
      </c>
      <c r="G76" s="28">
        <v>8675654.3699999992</v>
      </c>
    </row>
    <row r="77" spans="1:7" x14ac:dyDescent="0.25">
      <c r="F77" s="27" t="s">
        <v>70</v>
      </c>
      <c r="G77" s="28">
        <v>4977129.47</v>
      </c>
    </row>
    <row r="78" spans="1:7" x14ac:dyDescent="0.25">
      <c r="F78" s="27" t="s">
        <v>71</v>
      </c>
      <c r="G78" s="28">
        <v>262498.64</v>
      </c>
    </row>
    <row r="79" spans="1:7" x14ac:dyDescent="0.25">
      <c r="F79" s="30" t="s">
        <v>79</v>
      </c>
      <c r="G79" s="31">
        <f>SUBTOTAL(9,G73:G78)</f>
        <v>20000000</v>
      </c>
    </row>
    <row r="81" spans="7:7" x14ac:dyDescent="0.25">
      <c r="G81" s="29"/>
    </row>
  </sheetData>
  <autoFilter ref="A2:G68"/>
  <sortState ref="A2:A48">
    <sortCondition ref="A2"/>
  </sortState>
  <mergeCells count="1">
    <mergeCell ref="A1:G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Quintero</dc:creator>
  <cp:lastModifiedBy>Martin Rodriguez</cp:lastModifiedBy>
  <cp:lastPrinted>2017-07-05T14:26:05Z</cp:lastPrinted>
  <dcterms:created xsi:type="dcterms:W3CDTF">2017-05-24T13:19:14Z</dcterms:created>
  <dcterms:modified xsi:type="dcterms:W3CDTF">2017-07-05T14:26:12Z</dcterms:modified>
</cp:coreProperties>
</file>